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/>
  <mc:AlternateContent xmlns:mc="http://schemas.openxmlformats.org/markup-compatibility/2006">
    <mc:Choice Requires="x15">
      <x15ac:absPath xmlns:x15ac="http://schemas.microsoft.com/office/spreadsheetml/2010/11/ac" url="D:\O\AV\052\1 výzva\"/>
    </mc:Choice>
  </mc:AlternateContent>
  <xr:revisionPtr revIDLastSave="0" documentId="13_ncr:1_{0DBAA644-350E-4423-A283-B35728BBC711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AVT!$B$1:$T$15</definedName>
  </definedNames>
  <calcPr calcId="191029" iterateDelta="1E-4"/>
</workbook>
</file>

<file path=xl/calcChain.xml><?xml version="1.0" encoding="utf-8"?>
<calcChain xmlns="http://schemas.openxmlformats.org/spreadsheetml/2006/main">
  <c r="S9" i="1" l="1"/>
  <c r="T10" i="1"/>
  <c r="S11" i="1"/>
  <c r="S12" i="1"/>
  <c r="T9" i="1"/>
  <c r="S10" i="1"/>
  <c r="P10" i="1"/>
  <c r="P11" i="1"/>
  <c r="P12" i="1"/>
  <c r="T11" i="1" l="1"/>
  <c r="T12" i="1"/>
  <c r="P9" i="1"/>
  <c r="S8" i="1" l="1"/>
  <c r="T8" i="1"/>
  <c r="P8" i="1"/>
  <c r="S7" i="1" l="1"/>
  <c r="R15" i="1" s="1"/>
  <c r="T7" i="1"/>
  <c r="P7" i="1"/>
  <c r="Q15" i="1" s="1"/>
</calcChain>
</file>

<file path=xl/sharedStrings.xml><?xml version="1.0" encoding="utf-8"?>
<sst xmlns="http://schemas.openxmlformats.org/spreadsheetml/2006/main" count="72" uniqueCount="50">
  <si>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</si>
  <si>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</si>
  <si>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</si>
  <si>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</si>
  <si>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</si>
  <si>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</si>
  <si>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</si>
  <si>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</si>
  <si>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</si>
  <si>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</si>
  <si>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</si>
  <si>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</si>
  <si>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32351000-8 - Příslušenství pro zvuková a video zařízení</t>
  </si>
  <si>
    <t>38650000-6 - Fotografické vybavení</t>
  </si>
  <si>
    <t>38651100-4 - Objektivy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</si>
  <si>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</si>
  <si>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</si>
  <si>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</si>
  <si>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</si>
  <si>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</si>
  <si>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</si>
  <si>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</si>
  <si>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</si>
  <si>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</si>
  <si>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</si>
  <si>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</si>
  <si>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</si>
  <si>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ks</t>
  </si>
  <si>
    <t>NE</t>
  </si>
  <si>
    <r>
      <t xml:space="preserve">Odkaz na  splnění požadavku
TCO Certified / 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</si>
  <si>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</si>
  <si>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 xml:space="preserve">Termín dodání </t>
  </si>
  <si>
    <t>Příloha č. 2 Kupní smlouvy - technická specifikace
Audiovizuální technika (II.) 052 - 2021</t>
  </si>
  <si>
    <t>32321100-0 - Flmové přístroje</t>
  </si>
  <si>
    <t xml:space="preserve">Záruka na zboží min. 24 měsíců. </t>
  </si>
  <si>
    <t>Ing. Petr Pfauser, 
Tel.: 37763 6717</t>
  </si>
  <si>
    <t>Univerzitní 28,
301 00 Plzeň,
Fakulta designu a umění Ladislava Sutnara -
Děkanát,
místnost LS 230</t>
  </si>
  <si>
    <t>do 31.12.2021</t>
  </si>
  <si>
    <t>Společná faktura</t>
  </si>
  <si>
    <t>Pokud financováno z projektových prostředků, pak ŘEŠITEL uvede: NÁZEV A ČÍSLO DOTAČNÍHO PROJEKTU</t>
  </si>
  <si>
    <t>Objektiv</t>
  </si>
  <si>
    <t>Makro objektiv s pevným ohniskem 100 mm, fullframe, bajonet Canon (nutné pro kompatibilitu s již zakoupenými fotoaparáty a objektivy), 
světelnost max. 2.8, 
clona max. 22, 
průměr filtru 67 mm,
min. zaostřovací vzdálenost 30,5 cm, 
maximální clona min. 32, 
optická stabilizace, 
min. 15 členů v 12 skupinách.</t>
  </si>
  <si>
    <t>Objektiv s pevným ohniskem 50 mm, vhodný pro fullframe, bajonet Canon (nutné pro kompatibilitu s již zakoupenými fotoaparáty a objektivy),
světelnost max. 1,4, 
clona max. 22, 
průměr filtru 58 mm, 
min. zaostřovací vzdálenost 45 cm, 
maximální clona min. 222, 
min. 7 členů v 6 skupinách.</t>
  </si>
  <si>
    <t>Objektiv s rozsahem min. 10 - 22 mm, formát snímače APC-C, bajonet Canon (nutné pro kompatibilitu s již zakoupenými fotoaparáty a objektivy),
světelnost  v rozsahu max. 3,5-4,5, 
clona max. 22, 
průměr filtru 77 mm, 
min. zaostřovací vzdálenost 0,24 m, 
min. 13 členů v 10 skupinách.</t>
  </si>
  <si>
    <t xml:space="preserve">Battery grip </t>
  </si>
  <si>
    <t>Rozšiřující batrery grip pro stávající zrcadlovku Canon EOS 90D,
ovládací prvky: spoušť, otočný volič, AF selektor, tlačítko blokování AF/AE, tlačítko AF-ON, vypínač ON/OFF tlačítek gripu vč. originálního akumulátoru.</t>
  </si>
  <si>
    <t>Digitální fotoaparát</t>
  </si>
  <si>
    <t>Digitální fotoaparát - kompakt,
rozlišení CMOS snímače min. 18,2MPx,  
30násobný optický zoom 24-720 mm,
výklopný blesk, 
min. 3" výklopný otočný displej, 
min. fullhd video při 50sn./s, 
max. snímkovací frekvence 60sn./s, 
odolné provedení, 
pětiosá stabilizace obrazu, 
nejkratší zaostřitelná vzdálenost 5 cm, 
světelnost 3,5 - 6,4,
podpora karet  D/SDHC/SDXC + microSD/SDHC/SDXC + MS PRO a XC,  
Wifi, mikro HDMI, mikro USB,
funkce detekce tváře, 
výdrž baterie min. 400 snímků, 
včetně akumulátoru, USB kabelu, napájecího kabelu.</t>
  </si>
  <si>
    <t>Sady filtrů k objektivům</t>
  </si>
  <si>
    <t>Sada filtrů s příslušenstvím pro závity objektivy velikosti 58, 67 a 77mm, sada vždy obsahuje:
- sadu filtrů (UV, CPL polarizační a FLD)
- sadu ND filtrů (ND2, ND4 a ND8)
- sadu makro filtrů (+1; +2; +4; +10)
- 3x pouzdro na filtry
- gumová clona, sluneční clona
- krytka objektivu
- držák na krytku na objektiv.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</si>
</sst>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6" fillId="0" borderId="0"/>
  </cellStyleXfs>
  <cellXfs count="12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3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14" fillId="4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14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4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4" fillId="4" borderId="16" xfId="0" applyFont="1" applyFill="1" applyBorder="1" applyAlignment="1">
      <alignment horizontal="center" vertical="center" wrapText="1"/>
    </xf>
    <xf numFmtId="164" fontId="0" fillId="3" borderId="16" xfId="0" applyNumberFormat="1" applyFill="1" applyBorder="1" applyAlignment="1">
      <alignment horizontal="right" vertical="center" inden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2" fillId="3" borderId="12" xfId="0" applyFont="1" applyFill="1" applyBorder="1" applyAlignment="1">
      <alignment horizontal="left" vertical="center" wrapText="1"/>
    </xf>
    <xf numFmtId="0" fontId="2" fillId="3" borderId="16" xfId="0" applyFont="1" applyFill="1" applyBorder="1" applyAlignment="1">
      <alignment horizontal="left" vertical="center" wrapText="1"/>
    </xf>
    <xf numFmtId="0" fontId="2" fillId="3" borderId="14" xfId="0" applyFont="1" applyFill="1" applyBorder="1" applyAlignment="1">
      <alignment horizontal="left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" fillId="3" borderId="18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4" fillId="4" borderId="10" xfId="0" applyFont="1" applyFill="1" applyBorder="1" applyAlignment="1" applyProtection="1">
      <alignment horizontal="center" vertical="center" wrapText="1"/>
      <protection locked="0"/>
    </xf>
    <xf numFmtId="0" fontId="14" fillId="4" borderId="12" xfId="0" applyFont="1" applyFill="1" applyBorder="1" applyAlignment="1" applyProtection="1">
      <alignment horizontal="center" vertical="center" wrapText="1"/>
      <protection locked="0"/>
    </xf>
    <xf numFmtId="0" fontId="14" fillId="4" borderId="16" xfId="0" applyFont="1" applyFill="1" applyBorder="1" applyAlignment="1" applyProtection="1">
      <alignment horizontal="center" vertical="center" wrapText="1"/>
      <protection locked="0"/>
    </xf>
    <xf numFmtId="0" fontId="14" fillId="4" borderId="14" xfId="0" applyFont="1" applyFill="1" applyBorder="1" applyAlignment="1" applyProtection="1">
      <alignment horizontal="center" vertical="center" wrapText="1"/>
      <protection locked="0"/>
    </xf>
    <xf numFmtId="164" fontId="14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23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62"/>
  <sheetViews>
    <sheetView tabSelected="1" zoomScale="62" zoomScaleNormal="62" workbookViewId="0">
      <selection activeCell="G11" sqref="G11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130.28515625" style="1" customWidth="1"/>
    <col min="7" max="7" width="27.85546875" style="1" customWidth="1"/>
    <col min="8" max="8" width="26.7109375" style="1" customWidth="1"/>
    <col min="9" max="9" width="21.42578125" style="1" customWidth="1"/>
    <col min="10" max="10" width="16.5703125" style="1" customWidth="1"/>
    <col min="11" max="11" width="26.85546875" style="5" hidden="1" customWidth="1"/>
    <col min="12" max="12" width="34" style="5" customWidth="1"/>
    <col min="13" max="13" width="28.85546875" style="5" customWidth="1"/>
    <col min="14" max="14" width="44.140625" style="1" customWidth="1"/>
    <col min="15" max="15" width="28" style="1" customWidth="1"/>
    <col min="16" max="16" width="17.710937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40.5703125" style="4" customWidth="1"/>
    <col min="23" max="16384" width="9.140625" style="5"/>
  </cols>
  <sheetData>
    <row r="1" spans="1:22" ht="42.6" customHeight="1" x14ac:dyDescent="0.25">
      <c r="B1" s="93" t="s">
        <v>32</v>
      </c>
      <c r="C1" s="94"/>
      <c r="D1" s="94"/>
    </row>
    <row r="2" spans="1:22" ht="18" customHeight="1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15</v>
      </c>
      <c r="D6" s="24" t="s">
        <v>4</v>
      </c>
      <c r="E6" s="24" t="s">
        <v>16</v>
      </c>
      <c r="F6" s="24" t="s">
        <v>17</v>
      </c>
      <c r="G6" s="41" t="s">
        <v>5</v>
      </c>
      <c r="H6" s="43" t="s">
        <v>29</v>
      </c>
      <c r="I6" s="35" t="s">
        <v>18</v>
      </c>
      <c r="J6" s="35" t="s">
        <v>19</v>
      </c>
      <c r="K6" s="24" t="s">
        <v>39</v>
      </c>
      <c r="L6" s="35" t="s">
        <v>20</v>
      </c>
      <c r="M6" s="39" t="s">
        <v>21</v>
      </c>
      <c r="N6" s="35" t="s">
        <v>22</v>
      </c>
      <c r="O6" s="24" t="s">
        <v>31</v>
      </c>
      <c r="P6" s="35" t="s">
        <v>23</v>
      </c>
      <c r="Q6" s="24" t="s">
        <v>6</v>
      </c>
      <c r="R6" s="25" t="s">
        <v>7</v>
      </c>
      <c r="S6" s="45" t="s">
        <v>8</v>
      </c>
      <c r="T6" s="45" t="s">
        <v>9</v>
      </c>
      <c r="U6" s="35" t="s">
        <v>24</v>
      </c>
      <c r="V6" s="35" t="s">
        <v>25</v>
      </c>
    </row>
    <row r="7" spans="1:22" ht="140.25" customHeight="1" thickTop="1" x14ac:dyDescent="0.25">
      <c r="A7" s="26"/>
      <c r="B7" s="47">
        <v>1</v>
      </c>
      <c r="C7" s="76" t="s">
        <v>40</v>
      </c>
      <c r="D7" s="48">
        <v>1</v>
      </c>
      <c r="E7" s="49" t="s">
        <v>27</v>
      </c>
      <c r="F7" s="80" t="s">
        <v>41</v>
      </c>
      <c r="G7" s="113"/>
      <c r="H7" s="50" t="s">
        <v>28</v>
      </c>
      <c r="I7" s="87" t="s">
        <v>38</v>
      </c>
      <c r="J7" s="107" t="s">
        <v>28</v>
      </c>
      <c r="K7" s="110"/>
      <c r="L7" s="76" t="s">
        <v>34</v>
      </c>
      <c r="M7" s="87" t="s">
        <v>35</v>
      </c>
      <c r="N7" s="87" t="s">
        <v>36</v>
      </c>
      <c r="O7" s="90" t="s">
        <v>37</v>
      </c>
      <c r="P7" s="51">
        <f>D7*Q7</f>
        <v>22300</v>
      </c>
      <c r="Q7" s="52">
        <v>22300</v>
      </c>
      <c r="R7" s="117"/>
      <c r="S7" s="53">
        <f>D7*R7</f>
        <v>0</v>
      </c>
      <c r="T7" s="54" t="str">
        <f t="shared" ref="T7" si="0">IF(ISNUMBER(R7), IF(R7&gt;Q7,"NEVYHOVUJE","VYHOVUJE")," ")</f>
        <v xml:space="preserve"> </v>
      </c>
      <c r="U7" s="84"/>
      <c r="V7" s="49" t="s">
        <v>14</v>
      </c>
    </row>
    <row r="8" spans="1:22" ht="140.25" customHeight="1" x14ac:dyDescent="0.25">
      <c r="A8" s="26"/>
      <c r="B8" s="55">
        <v>2</v>
      </c>
      <c r="C8" s="77" t="s">
        <v>40</v>
      </c>
      <c r="D8" s="56">
        <v>1</v>
      </c>
      <c r="E8" s="57" t="s">
        <v>27</v>
      </c>
      <c r="F8" s="81" t="s">
        <v>42</v>
      </c>
      <c r="G8" s="114"/>
      <c r="H8" s="58" t="s">
        <v>28</v>
      </c>
      <c r="I8" s="105"/>
      <c r="J8" s="108"/>
      <c r="K8" s="111"/>
      <c r="L8" s="77" t="s">
        <v>34</v>
      </c>
      <c r="M8" s="88"/>
      <c r="N8" s="88"/>
      <c r="O8" s="91"/>
      <c r="P8" s="59">
        <f>D8*Q8</f>
        <v>8800</v>
      </c>
      <c r="Q8" s="60">
        <v>8800</v>
      </c>
      <c r="R8" s="118"/>
      <c r="S8" s="61">
        <f>D8*R8</f>
        <v>0</v>
      </c>
      <c r="T8" s="62" t="str">
        <f t="shared" ref="T8" si="1">IF(ISNUMBER(R8), IF(R8&gt;Q8,"NEVYHOVUJE","VYHOVUJE")," ")</f>
        <v xml:space="preserve"> </v>
      </c>
      <c r="U8" s="85"/>
      <c r="V8" s="57" t="s">
        <v>14</v>
      </c>
    </row>
    <row r="9" spans="1:22" ht="126" customHeight="1" x14ac:dyDescent="0.25">
      <c r="A9" s="26"/>
      <c r="B9" s="55">
        <v>3</v>
      </c>
      <c r="C9" s="77" t="s">
        <v>40</v>
      </c>
      <c r="D9" s="56">
        <v>1</v>
      </c>
      <c r="E9" s="57" t="s">
        <v>27</v>
      </c>
      <c r="F9" s="81" t="s">
        <v>43</v>
      </c>
      <c r="G9" s="114"/>
      <c r="H9" s="58" t="s">
        <v>28</v>
      </c>
      <c r="I9" s="105"/>
      <c r="J9" s="108"/>
      <c r="K9" s="111"/>
      <c r="L9" s="77" t="s">
        <v>34</v>
      </c>
      <c r="M9" s="88"/>
      <c r="N9" s="88"/>
      <c r="O9" s="91"/>
      <c r="P9" s="59">
        <f>D9*Q9</f>
        <v>13200</v>
      </c>
      <c r="Q9" s="60">
        <v>13200</v>
      </c>
      <c r="R9" s="118"/>
      <c r="S9" s="61">
        <f>D9*R9</f>
        <v>0</v>
      </c>
      <c r="T9" s="62" t="str">
        <f t="shared" ref="T9:T12" si="2">IF(ISNUMBER(R9), IF(R9&gt;Q9,"NEVYHOVUJE","VYHOVUJE")," ")</f>
        <v xml:space="preserve"> </v>
      </c>
      <c r="U9" s="85"/>
      <c r="V9" s="57" t="s">
        <v>14</v>
      </c>
    </row>
    <row r="10" spans="1:22" ht="81" customHeight="1" x14ac:dyDescent="0.25">
      <c r="A10" s="26"/>
      <c r="B10" s="71">
        <v>4</v>
      </c>
      <c r="C10" s="78" t="s">
        <v>44</v>
      </c>
      <c r="D10" s="72">
        <v>1</v>
      </c>
      <c r="E10" s="73" t="s">
        <v>27</v>
      </c>
      <c r="F10" s="82" t="s">
        <v>45</v>
      </c>
      <c r="G10" s="115"/>
      <c r="H10" s="74" t="s">
        <v>28</v>
      </c>
      <c r="I10" s="105"/>
      <c r="J10" s="108"/>
      <c r="K10" s="111"/>
      <c r="L10" s="78" t="s">
        <v>34</v>
      </c>
      <c r="M10" s="88"/>
      <c r="N10" s="88"/>
      <c r="O10" s="91"/>
      <c r="P10" s="59">
        <f>D10*Q10</f>
        <v>6350</v>
      </c>
      <c r="Q10" s="75">
        <v>6350</v>
      </c>
      <c r="R10" s="119"/>
      <c r="S10" s="61">
        <f>D10*R10</f>
        <v>0</v>
      </c>
      <c r="T10" s="62" t="str">
        <f t="shared" si="2"/>
        <v xml:space="preserve"> </v>
      </c>
      <c r="U10" s="85"/>
      <c r="V10" s="73" t="s">
        <v>12</v>
      </c>
    </row>
    <row r="11" spans="1:22" ht="265.5" customHeight="1" x14ac:dyDescent="0.25">
      <c r="A11" s="26"/>
      <c r="B11" s="71">
        <v>5</v>
      </c>
      <c r="C11" s="78" t="s">
        <v>46</v>
      </c>
      <c r="D11" s="72">
        <v>1</v>
      </c>
      <c r="E11" s="73" t="s">
        <v>27</v>
      </c>
      <c r="F11" s="82" t="s">
        <v>47</v>
      </c>
      <c r="G11" s="115"/>
      <c r="H11" s="74" t="s">
        <v>28</v>
      </c>
      <c r="I11" s="105"/>
      <c r="J11" s="108"/>
      <c r="K11" s="111"/>
      <c r="L11" s="78" t="s">
        <v>34</v>
      </c>
      <c r="M11" s="88"/>
      <c r="N11" s="88"/>
      <c r="O11" s="91"/>
      <c r="P11" s="59">
        <f>D11*Q11</f>
        <v>6200</v>
      </c>
      <c r="Q11" s="75">
        <v>6200</v>
      </c>
      <c r="R11" s="119"/>
      <c r="S11" s="61">
        <f>D11*R11</f>
        <v>0</v>
      </c>
      <c r="T11" s="62" t="str">
        <f t="shared" si="2"/>
        <v xml:space="preserve"> </v>
      </c>
      <c r="U11" s="85"/>
      <c r="V11" s="73" t="s">
        <v>33</v>
      </c>
    </row>
    <row r="12" spans="1:22" ht="168.75" customHeight="1" thickBot="1" x14ac:dyDescent="0.3">
      <c r="A12" s="26"/>
      <c r="B12" s="63">
        <v>6</v>
      </c>
      <c r="C12" s="79" t="s">
        <v>48</v>
      </c>
      <c r="D12" s="64">
        <v>3</v>
      </c>
      <c r="E12" s="65" t="s">
        <v>27</v>
      </c>
      <c r="F12" s="83" t="s">
        <v>49</v>
      </c>
      <c r="G12" s="116"/>
      <c r="H12" s="66" t="s">
        <v>28</v>
      </c>
      <c r="I12" s="106"/>
      <c r="J12" s="109"/>
      <c r="K12" s="112"/>
      <c r="L12" s="79" t="s">
        <v>34</v>
      </c>
      <c r="M12" s="89"/>
      <c r="N12" s="89"/>
      <c r="O12" s="92"/>
      <c r="P12" s="67">
        <f>D12*Q12</f>
        <v>4500</v>
      </c>
      <c r="Q12" s="68">
        <v>1500</v>
      </c>
      <c r="R12" s="120"/>
      <c r="S12" s="69">
        <f>D12*R12</f>
        <v>0</v>
      </c>
      <c r="T12" s="70" t="str">
        <f t="shared" si="2"/>
        <v xml:space="preserve"> </v>
      </c>
      <c r="U12" s="86"/>
      <c r="V12" s="65" t="s">
        <v>13</v>
      </c>
    </row>
    <row r="13" spans="1:22" ht="13.5" customHeight="1" thickTop="1" thickBot="1" x14ac:dyDescent="0.3">
      <c r="C13" s="5"/>
      <c r="D13" s="5"/>
      <c r="E13" s="5"/>
      <c r="F13" s="5"/>
      <c r="G13" s="5"/>
      <c r="H13" s="5"/>
      <c r="I13" s="5"/>
      <c r="J13" s="5"/>
      <c r="N13" s="5"/>
      <c r="O13" s="5"/>
      <c r="P13" s="5"/>
      <c r="S13" s="40"/>
    </row>
    <row r="14" spans="1:22" ht="60" customHeight="1" thickTop="1" thickBot="1" x14ac:dyDescent="0.3">
      <c r="B14" s="95" t="s">
        <v>26</v>
      </c>
      <c r="C14" s="96"/>
      <c r="D14" s="96"/>
      <c r="E14" s="96"/>
      <c r="F14" s="96"/>
      <c r="G14" s="96"/>
      <c r="H14" s="44"/>
      <c r="I14" s="27"/>
      <c r="J14" s="27"/>
      <c r="K14" s="27"/>
      <c r="L14" s="28"/>
      <c r="M14" s="8"/>
      <c r="N14" s="8"/>
      <c r="O14" s="29"/>
      <c r="P14" s="29"/>
      <c r="Q14" s="30" t="s">
        <v>10</v>
      </c>
      <c r="R14" s="97" t="s">
        <v>11</v>
      </c>
      <c r="S14" s="98"/>
      <c r="T14" s="99"/>
      <c r="U14" s="22"/>
      <c r="V14" s="31"/>
    </row>
    <row r="15" spans="1:22" ht="46.5" customHeight="1" thickTop="1" thickBot="1" x14ac:dyDescent="0.3">
      <c r="B15" s="100" t="s">
        <v>30</v>
      </c>
      <c r="C15" s="101"/>
      <c r="D15" s="101"/>
      <c r="E15" s="101"/>
      <c r="F15" s="101"/>
      <c r="G15" s="101"/>
      <c r="H15" s="46"/>
      <c r="I15" s="32"/>
      <c r="L15" s="12"/>
      <c r="M15" s="12"/>
      <c r="N15" s="12"/>
      <c r="O15" s="33"/>
      <c r="P15" s="33"/>
      <c r="Q15" s="34">
        <f>SUM(P7:P12)</f>
        <v>61350</v>
      </c>
      <c r="R15" s="102">
        <f>SUM(S7:S12)</f>
        <v>0</v>
      </c>
      <c r="S15" s="103"/>
      <c r="T15" s="104"/>
    </row>
    <row r="16" spans="1:22" ht="14.25" customHeight="1" thickTop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</sheetData>
  <sheetProtection algorithmName="SHA-512" hashValue="rzEsb4w4OLUFgves8Fkc7+dZAHA+MGcvhtUII6AFtOhs3An00OOfGTbzpVcwJ8phzlNIWpWyUYnsxId5Y8LmzQ==" saltValue="j9VxO7fhl0Mhc+C3CQVmmw==" spinCount="100000" sheet="1" objects="1" scenarios="1"/>
  <mergeCells count="12">
    <mergeCell ref="B1:D1"/>
    <mergeCell ref="B14:G14"/>
    <mergeCell ref="R14:T14"/>
    <mergeCell ref="B15:G15"/>
    <mergeCell ref="R15:T15"/>
    <mergeCell ref="I7:I12"/>
    <mergeCell ref="J7:J12"/>
    <mergeCell ref="K7:K12"/>
    <mergeCell ref="U7:U12"/>
    <mergeCell ref="M7:M12"/>
    <mergeCell ref="N7:N12"/>
    <mergeCell ref="O7:O12"/>
  </mergeCells>
  <conditionalFormatting sqref="D7:D12">
    <cfRule type="containsBlanks" dxfId="22" priority="71">
      <formula>LEN(TRIM(D7))=0</formula>
    </cfRule>
  </conditionalFormatting>
  <conditionalFormatting sqref="T7:T12">
    <cfRule type="cellIs" dxfId="21" priority="63" operator="equal">
      <formula>"VYHOVUJE"</formula>
    </cfRule>
  </conditionalFormatting>
  <conditionalFormatting sqref="T7:T12">
    <cfRule type="cellIs" dxfId="20" priority="62" operator="equal">
      <formula>"NEVYHOVUJE"</formula>
    </cfRule>
  </conditionalFormatting>
  <conditionalFormatting sqref="G7:G12 R7:R12">
    <cfRule type="containsBlanks" dxfId="19" priority="43">
      <formula>LEN(TRIM(G7))=0</formula>
    </cfRule>
  </conditionalFormatting>
  <conditionalFormatting sqref="G7:G12">
    <cfRule type="containsBlanks" dxfId="18" priority="42">
      <formula>LEN(TRIM(G7))=0</formula>
    </cfRule>
  </conditionalFormatting>
  <conditionalFormatting sqref="G7:G12 R7:R12">
    <cfRule type="notContainsBlanks" dxfId="17" priority="41">
      <formula>LEN(TRIM(G7))&gt;0</formula>
    </cfRule>
  </conditionalFormatting>
  <conditionalFormatting sqref="G7:G12 R7:R12">
    <cfRule type="notContainsBlanks" dxfId="16" priority="40">
      <formula>LEN(TRIM(G7))&gt;0</formula>
    </cfRule>
  </conditionalFormatting>
  <conditionalFormatting sqref="G7:G12">
    <cfRule type="notContainsBlanks" dxfId="15" priority="39">
      <formula>LEN(TRIM(G7))&gt;0</formula>
    </cfRule>
  </conditionalFormatting>
  <conditionalFormatting sqref="H7">
    <cfRule type="containsBlanks" dxfId="14" priority="20">
      <formula>LEN(TRIM(H7))=0</formula>
    </cfRule>
  </conditionalFormatting>
  <conditionalFormatting sqref="H7">
    <cfRule type="containsBlanks" dxfId="13" priority="19">
      <formula>LEN(TRIM(H7))=0</formula>
    </cfRule>
  </conditionalFormatting>
  <conditionalFormatting sqref="H7">
    <cfRule type="notContainsBlanks" dxfId="12" priority="18">
      <formula>LEN(TRIM(H7))&gt;0</formula>
    </cfRule>
  </conditionalFormatting>
  <conditionalFormatting sqref="H7">
    <cfRule type="notContainsBlanks" dxfId="11" priority="17">
      <formula>LEN(TRIM(H7))&gt;0</formula>
    </cfRule>
  </conditionalFormatting>
  <conditionalFormatting sqref="H7">
    <cfRule type="notContainsBlanks" dxfId="10" priority="16">
      <formula>LEN(TRIM(H7))&gt;0</formula>
    </cfRule>
  </conditionalFormatting>
  <conditionalFormatting sqref="H8">
    <cfRule type="containsBlanks" dxfId="9" priority="15">
      <formula>LEN(TRIM(H8))=0</formula>
    </cfRule>
  </conditionalFormatting>
  <conditionalFormatting sqref="H8">
    <cfRule type="containsBlanks" dxfId="8" priority="14">
      <formula>LEN(TRIM(H8))=0</formula>
    </cfRule>
  </conditionalFormatting>
  <conditionalFormatting sqref="H8">
    <cfRule type="notContainsBlanks" dxfId="7" priority="13">
      <formula>LEN(TRIM(H8))&gt;0</formula>
    </cfRule>
  </conditionalFormatting>
  <conditionalFormatting sqref="H8">
    <cfRule type="notContainsBlanks" dxfId="6" priority="12">
      <formula>LEN(TRIM(H8))&gt;0</formula>
    </cfRule>
  </conditionalFormatting>
  <conditionalFormatting sqref="H8">
    <cfRule type="notContainsBlanks" dxfId="5" priority="11">
      <formula>LEN(TRIM(H8))&gt;0</formula>
    </cfRule>
  </conditionalFormatting>
  <conditionalFormatting sqref="H9:H12">
    <cfRule type="containsBlanks" dxfId="4" priority="10">
      <formula>LEN(TRIM(H9))=0</formula>
    </cfRule>
  </conditionalFormatting>
  <conditionalFormatting sqref="H9:H12">
    <cfRule type="containsBlanks" dxfId="3" priority="9">
      <formula>LEN(TRIM(H9))=0</formula>
    </cfRule>
  </conditionalFormatting>
  <conditionalFormatting sqref="H9:H12">
    <cfRule type="notContainsBlanks" dxfId="2" priority="8">
      <formula>LEN(TRIM(H9))&gt;0</formula>
    </cfRule>
  </conditionalFormatting>
  <conditionalFormatting sqref="H9:H12">
    <cfRule type="notContainsBlanks" dxfId="1" priority="7">
      <formula>LEN(TRIM(H9))&gt;0</formula>
    </cfRule>
  </conditionalFormatting>
  <conditionalFormatting sqref="H9:H12">
    <cfRule type="notContainsBlanks" dxfId="0" priority="6">
      <formula>LEN(TRIM(H9))&gt;0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12" xr:uid="{00000000-0002-0000-0000-000001000000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2021-10-25T07:58:51Z</cp:lastPrinted>
  <dcterms:created xsi:type="dcterms:W3CDTF">2014-03-05T12:43:32Z</dcterms:created>
  <dcterms:modified xsi:type="dcterms:W3CDTF">2021-10-25T11:45:30Z</dcterms:modified>
</cp:coreProperties>
</file>